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116" documentId="8_{24BEE07D-0514-40A1-A434-B330AD78FEE6}" xr6:coauthVersionLast="47" xr6:coauthVersionMax="47" xr10:uidLastSave="{A89C22C3-4816-4776-939E-74C09CD2B5C6}"/>
  <bookViews>
    <workbookView xWindow="-120" yWindow="-120" windowWidth="29040" windowHeight="15720" xr2:uid="{6B2B7621-D651-4ABA-AA00-AE046CBB18D9}"/>
  </bookViews>
  <sheets>
    <sheet name="Lisa 3 TI " sheetId="1" r:id="rId1"/>
  </sheets>
  <definedNames>
    <definedName name="_xlnm._FilterDatabase" localSheetId="0" hidden="1">'Lisa 3 TI '!$A$13:$G$33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16" i="1"/>
  <c r="H31" i="1" l="1"/>
  <c r="H21" i="1"/>
  <c r="H20" i="1" s="1"/>
  <c r="H11" i="1"/>
  <c r="H10" i="1"/>
  <c r="H9" i="1"/>
  <c r="H8" i="1"/>
  <c r="H12" i="1" l="1"/>
  <c r="H7" i="1"/>
</calcChain>
</file>

<file path=xl/sharedStrings.xml><?xml version="1.0" encoding="utf-8"?>
<sst xmlns="http://schemas.openxmlformats.org/spreadsheetml/2006/main" count="77" uniqueCount="55">
  <si>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</si>
  <si>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</si>
  <si>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</si>
  <si>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</si>
  <si>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</si>
  <si>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</si>
  <si>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</si>
  <si>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</si>
  <si>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</si>
  <si>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</si>
  <si>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</si>
  <si>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</si>
  <si>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</si>
  <si>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</si>
  <si>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</si>
  <si>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</si>
  <si>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</si>
  <si>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</si>
  <si>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KÄIBEMAKS  KOKKU</t>
  </si>
  <si>
    <t>20</t>
  </si>
  <si>
    <t>10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</si>
  <si>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</si>
  <si>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40</t>
  </si>
  <si>
    <t>Saadud välistoetused</t>
  </si>
  <si>
    <t>TULEMUSVALDKOND  HEAOLU</t>
  </si>
  <si>
    <t>HE010103</t>
  </si>
  <si>
    <t>SE070036</t>
  </si>
  <si>
    <t>Töövaidl komisj kaasistujate tasud</t>
  </si>
  <si>
    <t>SE000028</t>
  </si>
  <si>
    <t>Vahendid RKASile</t>
  </si>
  <si>
    <t>EELARVE</t>
  </si>
  <si>
    <t>Tööinspektsioon</t>
  </si>
  <si>
    <t>Tulud kokku</t>
  </si>
  <si>
    <t>Lisa 3</t>
  </si>
  <si>
    <t>Konto</t>
  </si>
  <si>
    <t>388850</t>
  </si>
  <si>
    <t>388000</t>
  </si>
  <si>
    <t>Väärteomenetluse seadustiku alusel määratud trahvid</t>
  </si>
  <si>
    <t>359</t>
  </si>
  <si>
    <t>601000</t>
  </si>
  <si>
    <t>61</t>
  </si>
  <si>
    <t>Kulud - tööjõukulud</t>
  </si>
  <si>
    <t>50</t>
  </si>
  <si>
    <t>Kulud - majandamiskulud</t>
  </si>
  <si>
    <t>55</t>
  </si>
  <si>
    <t>4502</t>
  </si>
  <si>
    <t>4500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</si>
  <si>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2025. a eelarvete kinnitamine" juurde</t>
  </si>
  <si>
    <t>2025. aasta riigieelarve seadus (vastu võetud 11.12.2024)</t>
  </si>
  <si>
    <t>Sunniraha ja tulud asendustäitmisest</t>
  </si>
  <si>
    <t>Kvaliteetse tööelu tagamine ja areng</t>
  </si>
  <si>
    <t>Kulud - antud tegevuskulude sihtfinantseerimine</t>
  </si>
  <si>
    <t>Kulud - antud põhivara sihtfinantseerimine</t>
  </si>
  <si>
    <t>Käibemaksukulu majandamiskuludelt</t>
  </si>
  <si>
    <t>TÖÖTURU  PROGRAMMI  KULUD 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</si>
</sst>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u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3" fontId="17" fillId="0" borderId="0" xfId="1" applyNumberFormat="1" applyFont="1" applyAlignment="1" applyProtection="1">
      <alignment horizontal="right"/>
      <protection hidden="1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" fontId="8" fillId="0" borderId="0" xfId="1" applyNumberFormat="1" applyFont="1" applyAlignment="1" applyProtection="1">
      <alignment horizontal="right"/>
      <protection hidden="1"/>
    </xf>
    <xf numFmtId="0" fontId="2" fillId="0" borderId="1" xfId="0" quotePrefix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49" fontId="18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19" fillId="0" borderId="0" xfId="0" applyFont="1"/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M38"/>
  <sheetViews>
    <sheetView tabSelected="1" topLeftCell="A10" zoomScaleNormal="100" workbookViewId="0">
      <selection activeCell="P27" sqref="P27"/>
    </sheetView>
  </sheetViews>
  <sheetFormatPr defaultRowHeight="15" x14ac:dyDescent="0.25"/>
  <cols>
    <col min="1" max="1" width="10.7109375" customWidth="1"/>
    <col min="2" max="2" width="21.42578125" customWidth="1"/>
    <col min="3" max="3" width="7.42578125" style="1" customWidth="1"/>
    <col min="4" max="4" width="11.28515625" customWidth="1"/>
    <col min="5" max="5" width="27.85546875" customWidth="1"/>
    <col min="6" max="6" width="7.28515625" customWidth="1"/>
    <col min="7" max="7" width="28.28515625" customWidth="1"/>
    <col min="8" max="8" width="11.140625" customWidth="1"/>
  </cols>
  <sheetData>
    <row r="1" spans="1:13" x14ac:dyDescent="0.25">
      <c r="D1" s="2"/>
      <c r="E1" s="2"/>
      <c r="F1" s="2"/>
      <c r="G1" s="51"/>
      <c r="H1" s="3" t="s">
        <v>33</v>
      </c>
    </row>
    <row r="2" spans="1:13" ht="14.45" customHeight="1" x14ac:dyDescent="0.25">
      <c r="E2" s="46" t="s">
        <v>47</v>
      </c>
      <c r="F2" s="46"/>
      <c r="G2" s="46"/>
      <c r="H2" s="46"/>
      <c r="I2" s="4"/>
      <c r="J2" s="4"/>
      <c r="K2" s="4"/>
      <c r="L2" s="4"/>
      <c r="M2" s="4"/>
    </row>
    <row r="3" spans="1:13" x14ac:dyDescent="0.25">
      <c r="C3" s="4"/>
      <c r="D3" s="27"/>
      <c r="E3" s="46"/>
      <c r="F3" s="46"/>
      <c r="G3" s="46"/>
      <c r="H3" s="46"/>
    </row>
    <row r="4" spans="1:13" x14ac:dyDescent="0.25">
      <c r="C4" s="4"/>
      <c r="D4" s="4"/>
      <c r="E4" s="4"/>
      <c r="F4" s="4"/>
      <c r="G4" s="4"/>
    </row>
    <row r="5" spans="1:13" x14ac:dyDescent="0.25">
      <c r="A5" s="5" t="s">
        <v>31</v>
      </c>
    </row>
    <row r="6" spans="1:13" x14ac:dyDescent="0.25">
      <c r="A6" s="5"/>
      <c r="G6" s="6" t="s">
        <v>0</v>
      </c>
      <c r="H6" s="24">
        <f>+SUBTOTAL(9,H17:H19)</f>
        <v>3061429.2504000003</v>
      </c>
    </row>
    <row r="7" spans="1:13" x14ac:dyDescent="0.25">
      <c r="A7" s="5"/>
      <c r="G7" s="12" t="s">
        <v>32</v>
      </c>
      <c r="H7" s="28">
        <f>SUM(H6)</f>
        <v>3061429.2504000003</v>
      </c>
    </row>
    <row r="8" spans="1:13" x14ac:dyDescent="0.25">
      <c r="A8" s="8"/>
      <c r="G8" s="6" t="s">
        <v>1</v>
      </c>
      <c r="H8" s="9">
        <f>SUMIF($G$22:$G$30,"Investeeringud*",H$22:H$30)</f>
        <v>0</v>
      </c>
    </row>
    <row r="9" spans="1:13" x14ac:dyDescent="0.25">
      <c r="A9" s="8"/>
      <c r="G9" s="10" t="s">
        <v>2</v>
      </c>
      <c r="H9" s="9">
        <f>SUMIF($G$22:$G$30,"Kulud*",H$22:H$30)</f>
        <v>-7796299.0890999995</v>
      </c>
    </row>
    <row r="10" spans="1:13" x14ac:dyDescent="0.25">
      <c r="A10" s="8"/>
      <c r="G10" s="11" t="s">
        <v>3</v>
      </c>
      <c r="H10" s="9">
        <f>SUMIF($G$22:$G$30,"Põhivara kulum*",H$22:H$30)</f>
        <v>-26000</v>
      </c>
    </row>
    <row r="11" spans="1:13" x14ac:dyDescent="0.25">
      <c r="A11" s="8"/>
      <c r="G11" s="11" t="s">
        <v>4</v>
      </c>
      <c r="H11" s="9">
        <f>+SUBTOTAL(9, H32:H34)</f>
        <v>-179089.5098</v>
      </c>
    </row>
    <row r="12" spans="1:13" x14ac:dyDescent="0.25">
      <c r="A12" s="8"/>
      <c r="G12" s="12" t="s">
        <v>5</v>
      </c>
      <c r="H12" s="13">
        <f>SUM(H8:H11)</f>
        <v>-8001388.5988999996</v>
      </c>
    </row>
    <row r="13" spans="1:13" ht="63.75" x14ac:dyDescent="0.25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34</v>
      </c>
      <c r="G13" s="14" t="s">
        <v>11</v>
      </c>
      <c r="H13" s="30" t="s">
        <v>48</v>
      </c>
    </row>
    <row r="14" spans="1:13" s="21" customFormat="1" x14ac:dyDescent="0.25">
      <c r="A14" s="33"/>
      <c r="B14" s="33"/>
      <c r="C14" s="34"/>
      <c r="D14" s="23"/>
      <c r="E14" s="16"/>
      <c r="F14" s="16"/>
      <c r="G14" s="17" t="s">
        <v>12</v>
      </c>
      <c r="H14" s="25" t="s">
        <v>30</v>
      </c>
    </row>
    <row r="15" spans="1:13" s="21" customFormat="1" ht="22.5" customHeight="1" x14ac:dyDescent="0.25">
      <c r="A15" s="23" t="s">
        <v>13</v>
      </c>
      <c r="B15" s="23" t="s">
        <v>13</v>
      </c>
      <c r="C15" s="35" t="s">
        <v>13</v>
      </c>
      <c r="D15" s="23"/>
      <c r="E15" s="16"/>
      <c r="F15" s="16"/>
      <c r="G15" s="17" t="s">
        <v>14</v>
      </c>
      <c r="H15" s="36">
        <v>2025</v>
      </c>
    </row>
    <row r="16" spans="1:13" s="21" customFormat="1" x14ac:dyDescent="0.25">
      <c r="A16" s="47" t="s">
        <v>15</v>
      </c>
      <c r="B16" s="48"/>
      <c r="C16" s="37"/>
      <c r="D16" s="38"/>
      <c r="E16" s="38"/>
      <c r="F16" s="38"/>
      <c r="G16" s="38"/>
      <c r="H16" s="39">
        <f>+SUBTOTAL(9, H17:H19)</f>
        <v>3061429.2504000003</v>
      </c>
    </row>
    <row r="17" spans="1:9" s="21" customFormat="1" ht="25.5" x14ac:dyDescent="0.25">
      <c r="A17" s="18" t="s">
        <v>16</v>
      </c>
      <c r="B17" s="18" t="s">
        <v>17</v>
      </c>
      <c r="C17" s="22">
        <v>10</v>
      </c>
      <c r="D17" s="23"/>
      <c r="E17" s="23"/>
      <c r="F17" s="18" t="s">
        <v>36</v>
      </c>
      <c r="G17" s="26" t="s">
        <v>37</v>
      </c>
      <c r="H17" s="7">
        <v>30000.000100000001</v>
      </c>
    </row>
    <row r="18" spans="1:9" s="21" customFormat="1" x14ac:dyDescent="0.25">
      <c r="A18" s="23"/>
      <c r="B18" s="23"/>
      <c r="C18" s="22">
        <v>10</v>
      </c>
      <c r="D18" s="23"/>
      <c r="E18" s="23"/>
      <c r="F18" s="18" t="s">
        <v>35</v>
      </c>
      <c r="G18" s="31" t="s">
        <v>49</v>
      </c>
      <c r="H18" s="7">
        <v>80000.000100000005</v>
      </c>
    </row>
    <row r="19" spans="1:9" s="21" customFormat="1" x14ac:dyDescent="0.25">
      <c r="A19" s="18"/>
      <c r="B19" s="18"/>
      <c r="C19" s="22" t="s">
        <v>22</v>
      </c>
      <c r="D19" s="23"/>
      <c r="E19" s="23"/>
      <c r="F19" s="29" t="s">
        <v>38</v>
      </c>
      <c r="G19" s="26" t="s">
        <v>23</v>
      </c>
      <c r="H19" s="7">
        <v>2951429.2502000001</v>
      </c>
    </row>
    <row r="20" spans="1:9" s="21" customFormat="1" x14ac:dyDescent="0.25">
      <c r="A20" s="47" t="s">
        <v>24</v>
      </c>
      <c r="B20" s="48"/>
      <c r="C20" s="37"/>
      <c r="D20" s="38"/>
      <c r="E20" s="38"/>
      <c r="F20" s="38"/>
      <c r="G20" s="38"/>
      <c r="H20" s="39">
        <f>+SUBTOTAL(9, H21:H30)</f>
        <v>-7822299.0890999995</v>
      </c>
      <c r="I20" s="20"/>
    </row>
    <row r="21" spans="1:9" s="21" customFormat="1" x14ac:dyDescent="0.25">
      <c r="A21" s="40" t="s">
        <v>54</v>
      </c>
      <c r="B21" s="41"/>
      <c r="C21" s="42"/>
      <c r="D21" s="38"/>
      <c r="E21" s="38"/>
      <c r="F21" s="38"/>
      <c r="G21" s="38"/>
      <c r="H21" s="39">
        <f>+SUBTOTAL(9, H22:H30)</f>
        <v>-7822299.0890999995</v>
      </c>
    </row>
    <row r="22" spans="1:9" s="21" customFormat="1" ht="25.5" x14ac:dyDescent="0.25">
      <c r="A22" s="18" t="s">
        <v>25</v>
      </c>
      <c r="B22" s="27" t="s">
        <v>50</v>
      </c>
      <c r="C22" s="22">
        <v>10</v>
      </c>
      <c r="D22" s="18" t="s">
        <v>26</v>
      </c>
      <c r="E22" s="18" t="s">
        <v>27</v>
      </c>
      <c r="F22" s="29" t="s">
        <v>42</v>
      </c>
      <c r="G22" s="18" t="s">
        <v>41</v>
      </c>
      <c r="H22" s="7">
        <v>-26713.21</v>
      </c>
    </row>
    <row r="23" spans="1:9" s="21" customFormat="1" x14ac:dyDescent="0.25">
      <c r="A23" s="18"/>
      <c r="B23" s="18"/>
      <c r="C23" s="18" t="s">
        <v>19</v>
      </c>
      <c r="D23" s="18"/>
      <c r="E23" s="18"/>
      <c r="F23" s="29" t="s">
        <v>42</v>
      </c>
      <c r="G23" s="18" t="s">
        <v>41</v>
      </c>
      <c r="H23" s="7">
        <v>-3224524.8498999998</v>
      </c>
    </row>
    <row r="24" spans="1:9" s="21" customFormat="1" x14ac:dyDescent="0.25">
      <c r="A24" s="18"/>
      <c r="B24" s="18"/>
      <c r="C24" s="18" t="s">
        <v>19</v>
      </c>
      <c r="D24" s="23"/>
      <c r="E24" s="23"/>
      <c r="F24" s="29" t="s">
        <v>44</v>
      </c>
      <c r="G24" s="18" t="s">
        <v>43</v>
      </c>
      <c r="H24" s="7">
        <v>-147147</v>
      </c>
    </row>
    <row r="25" spans="1:9" s="21" customFormat="1" x14ac:dyDescent="0.25">
      <c r="A25" s="18"/>
      <c r="B25" s="18"/>
      <c r="C25" s="18" t="s">
        <v>19</v>
      </c>
      <c r="D25" s="18" t="s">
        <v>28</v>
      </c>
      <c r="E25" s="18" t="s">
        <v>29</v>
      </c>
      <c r="F25" s="29" t="s">
        <v>44</v>
      </c>
      <c r="G25" s="18" t="s">
        <v>43</v>
      </c>
      <c r="H25" s="7">
        <v>-262734.02919999999</v>
      </c>
    </row>
    <row r="26" spans="1:9" s="21" customFormat="1" ht="25.5" x14ac:dyDescent="0.25">
      <c r="A26" s="18"/>
      <c r="B26" s="18"/>
      <c r="C26" s="22">
        <v>40</v>
      </c>
      <c r="D26" s="18"/>
      <c r="E26" s="18"/>
      <c r="F26" s="18" t="s">
        <v>46</v>
      </c>
      <c r="G26" s="32" t="s">
        <v>51</v>
      </c>
      <c r="H26" s="7">
        <v>-568999</v>
      </c>
    </row>
    <row r="27" spans="1:9" s="21" customFormat="1" ht="25.5" x14ac:dyDescent="0.25">
      <c r="A27" s="18"/>
      <c r="B27" s="18"/>
      <c r="C27" s="22">
        <v>40</v>
      </c>
      <c r="D27" s="18"/>
      <c r="E27" s="18"/>
      <c r="F27" s="18" t="s">
        <v>45</v>
      </c>
      <c r="G27" s="32" t="s">
        <v>52</v>
      </c>
      <c r="H27" s="7">
        <v>-1969128</v>
      </c>
    </row>
    <row r="28" spans="1:9" s="21" customFormat="1" x14ac:dyDescent="0.25">
      <c r="A28" s="18"/>
      <c r="B28" s="18"/>
      <c r="C28" s="22">
        <v>40</v>
      </c>
      <c r="D28" s="18"/>
      <c r="E28" s="18"/>
      <c r="F28" s="18" t="s">
        <v>42</v>
      </c>
      <c r="G28" s="18" t="s">
        <v>41</v>
      </c>
      <c r="H28" s="7">
        <v>-1108200</v>
      </c>
    </row>
    <row r="29" spans="1:9" s="21" customFormat="1" x14ac:dyDescent="0.25">
      <c r="A29" s="18"/>
      <c r="B29" s="18"/>
      <c r="C29" s="22">
        <v>40</v>
      </c>
      <c r="D29" s="18"/>
      <c r="E29" s="18"/>
      <c r="F29" s="18" t="s">
        <v>44</v>
      </c>
      <c r="G29" s="18" t="s">
        <v>43</v>
      </c>
      <c r="H29" s="7">
        <v>-488853</v>
      </c>
    </row>
    <row r="30" spans="1:9" s="21" customFormat="1" x14ac:dyDescent="0.25">
      <c r="A30" s="18"/>
      <c r="B30" s="18"/>
      <c r="C30" s="22">
        <v>60</v>
      </c>
      <c r="D30" s="18"/>
      <c r="F30" s="29" t="s">
        <v>40</v>
      </c>
      <c r="G30" s="18" t="s">
        <v>3</v>
      </c>
      <c r="H30" s="7">
        <v>-26000</v>
      </c>
    </row>
    <row r="31" spans="1:9" s="45" customFormat="1" x14ac:dyDescent="0.25">
      <c r="A31" s="37" t="s">
        <v>18</v>
      </c>
      <c r="B31" s="43"/>
      <c r="C31" s="44"/>
      <c r="D31" s="43"/>
      <c r="E31" s="43"/>
      <c r="F31" s="43"/>
      <c r="G31" s="43"/>
      <c r="H31" s="39">
        <f>+SUBTOTAL(9, H32:H34)</f>
        <v>-179089.5098</v>
      </c>
    </row>
    <row r="32" spans="1:9" s="21" customFormat="1" x14ac:dyDescent="0.25">
      <c r="A32" s="18" t="s">
        <v>16</v>
      </c>
      <c r="B32" s="18" t="s">
        <v>17</v>
      </c>
      <c r="C32" s="18" t="s">
        <v>20</v>
      </c>
      <c r="D32" s="18"/>
      <c r="E32" s="18"/>
      <c r="F32" s="18" t="s">
        <v>39</v>
      </c>
      <c r="G32" s="18" t="s">
        <v>53</v>
      </c>
      <c r="H32" s="7">
        <v>-41974.68</v>
      </c>
    </row>
    <row r="33" spans="1:8" s="21" customFormat="1" x14ac:dyDescent="0.25">
      <c r="A33" s="18"/>
      <c r="B33" s="18"/>
      <c r="C33" s="18" t="s">
        <v>20</v>
      </c>
      <c r="D33" s="18" t="s">
        <v>28</v>
      </c>
      <c r="E33" s="18" t="s">
        <v>29</v>
      </c>
      <c r="F33" s="18" t="s">
        <v>39</v>
      </c>
      <c r="G33" s="18" t="s">
        <v>53</v>
      </c>
      <c r="H33" s="7">
        <v>-55967.829899999997</v>
      </c>
    </row>
    <row r="34" spans="1:8" s="21" customFormat="1" x14ac:dyDescent="0.25">
      <c r="A34" s="18"/>
      <c r="B34" s="18"/>
      <c r="C34" s="22">
        <v>40</v>
      </c>
      <c r="D34" s="18"/>
      <c r="E34" s="18"/>
      <c r="F34" s="18" t="s">
        <v>39</v>
      </c>
      <c r="G34" s="18" t="s">
        <v>53</v>
      </c>
      <c r="H34" s="7">
        <v>-81146.999899999995</v>
      </c>
    </row>
    <row r="35" spans="1:8" ht="14.45" customHeight="1" x14ac:dyDescent="0.25"/>
    <row r="36" spans="1:8" ht="14.45" customHeight="1" x14ac:dyDescent="0.25">
      <c r="A36" s="49" t="s">
        <v>21</v>
      </c>
      <c r="B36" s="50"/>
      <c r="C36" s="50"/>
      <c r="D36" s="50"/>
      <c r="E36" s="50"/>
      <c r="F36" s="50"/>
      <c r="G36" s="50"/>
      <c r="H36" s="50"/>
    </row>
    <row r="37" spans="1:8" ht="28.9" customHeight="1" x14ac:dyDescent="0.25">
      <c r="A37" s="50"/>
      <c r="B37" s="50"/>
      <c r="C37" s="50"/>
      <c r="D37" s="50"/>
      <c r="E37" s="50"/>
      <c r="F37" s="50"/>
      <c r="G37" s="50"/>
      <c r="H37" s="50"/>
    </row>
    <row r="38" spans="1:8" x14ac:dyDescent="0.25">
      <c r="A38" s="19"/>
      <c r="B38" s="19"/>
      <c r="C38" s="19"/>
      <c r="D38" s="19"/>
      <c r="E38" s="19"/>
      <c r="F38" s="19"/>
      <c r="G38" s="19"/>
    </row>
  </sheetData>
  <autoFilter ref="A13:G33" xr:uid="{00000000-0001-0000-0000-000000000000}"/>
  <mergeCells count="4">
    <mergeCell ref="E2:H3"/>
    <mergeCell ref="A16:B16"/>
    <mergeCell ref="A20:B20"/>
    <mergeCell ref="A36:H37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490A52-2BBF-431F-859D-02906A96588F}">
  <ds:schemaRefs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elements/1.1/"/>
    <ds:schemaRef ds:uri="9b483750-598d-46a0-877d-052f8f804d23"/>
    <ds:schemaRef ds:uri="http://schemas.microsoft.com/office/2006/documentManagement/types"/>
    <ds:schemaRef ds:uri="http://purl.org/dc/terms/"/>
    <ds:schemaRef ds:uri="http://schemas.microsoft.com/office/infopath/2007/PartnerControls"/>
    <ds:schemaRef ds:uri="e6f0d7a7-7317-4211-b722-0acf268d17f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759CA26-9D21-4086-A2F7-9FF75A5830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3042C7D-CD65-49A8-9066-B05346E454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 TI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Krista Fazijev - MKM</cp:lastModifiedBy>
  <cp:lastPrinted>2024-01-08T04:31:21Z</cp:lastPrinted>
  <dcterms:created xsi:type="dcterms:W3CDTF">2022-12-27T12:48:44Z</dcterms:created>
  <dcterms:modified xsi:type="dcterms:W3CDTF">2025-01-08T10:10:30Z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2024-12-12T14:04:29Z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356996a4-3850-4f52-839e-1ce5843df7be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